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на сайт общее\Цены считат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K34" i="1"/>
  <c r="K33" i="1"/>
  <c r="K32" i="1"/>
  <c r="K31" i="1"/>
  <c r="K30" i="1"/>
  <c r="K23" i="1"/>
  <c r="K22" i="1"/>
  <c r="K20" i="1"/>
  <c r="K19" i="1"/>
  <c r="K29" i="1"/>
  <c r="K21" i="1"/>
  <c r="K15" i="1"/>
  <c r="K14" i="1"/>
  <c r="K13" i="1"/>
  <c r="K11" i="1"/>
  <c r="K12" i="1"/>
  <c r="K10" i="1"/>
  <c r="W34" i="1"/>
  <c r="W33" i="1"/>
  <c r="W32" i="1"/>
  <c r="W31" i="1"/>
  <c r="W30" i="1"/>
  <c r="W29" i="1"/>
  <c r="W24" i="1"/>
  <c r="W23" i="1"/>
  <c r="W22" i="1"/>
  <c r="W21" i="1"/>
  <c r="W20" i="1"/>
  <c r="W19" i="1"/>
  <c r="W15" i="1"/>
  <c r="W14" i="1"/>
  <c r="W13" i="1"/>
  <c r="W12" i="1"/>
  <c r="W11" i="1"/>
  <c r="W10" i="1"/>
  <c r="K37" i="1" l="1"/>
  <c r="G16" i="1" l="1"/>
  <c r="W37" i="1" l="1"/>
  <c r="W35" i="1"/>
  <c r="Q37" i="1"/>
  <c r="Q35" i="1"/>
  <c r="K35" i="1"/>
  <c r="W28" i="1" l="1"/>
  <c r="Q28" i="1"/>
  <c r="K28" i="1"/>
  <c r="W25" i="1"/>
  <c r="Q25" i="1"/>
  <c r="I18" i="1"/>
  <c r="H18" i="1"/>
  <c r="W16" i="1"/>
  <c r="Q16" i="1"/>
  <c r="K16" i="1"/>
  <c r="V37" i="1" l="1"/>
  <c r="U37" i="1"/>
  <c r="T37" i="1"/>
  <c r="S37" i="1"/>
  <c r="V35" i="1"/>
  <c r="U35" i="1"/>
  <c r="T35" i="1"/>
  <c r="V28" i="1"/>
  <c r="U28" i="1"/>
  <c r="T28" i="1"/>
  <c r="V25" i="1"/>
  <c r="U25" i="1"/>
  <c r="T25" i="1"/>
  <c r="V18" i="1"/>
  <c r="U18" i="1"/>
  <c r="T18" i="1"/>
  <c r="P37" i="1"/>
  <c r="O37" i="1"/>
  <c r="M37" i="1"/>
  <c r="N37" i="1"/>
  <c r="P35" i="1"/>
  <c r="O35" i="1"/>
  <c r="N35" i="1"/>
  <c r="P28" i="1"/>
  <c r="O28" i="1"/>
  <c r="N28" i="1"/>
  <c r="P25" i="1"/>
  <c r="O25" i="1"/>
  <c r="P18" i="1"/>
  <c r="O18" i="1"/>
  <c r="N18" i="1"/>
  <c r="N25" i="1"/>
  <c r="J37" i="1"/>
  <c r="J35" i="1"/>
  <c r="I37" i="1"/>
  <c r="I35" i="1"/>
  <c r="H37" i="1"/>
  <c r="G37" i="1"/>
  <c r="H35" i="1"/>
  <c r="J28" i="1"/>
  <c r="I28" i="1"/>
  <c r="H28" i="1"/>
  <c r="J25" i="1"/>
  <c r="I25" i="1"/>
  <c r="H25" i="1"/>
  <c r="S35" i="1"/>
  <c r="M35" i="1"/>
  <c r="G35" i="1"/>
  <c r="S28" i="1"/>
  <c r="M28" i="1"/>
  <c r="G28" i="1"/>
  <c r="S25" i="1"/>
  <c r="M25" i="1"/>
  <c r="G25" i="1"/>
  <c r="S18" i="1"/>
  <c r="M18" i="1"/>
  <c r="G18" i="1"/>
  <c r="V16" i="1"/>
  <c r="U16" i="1"/>
  <c r="T16" i="1"/>
  <c r="P16" i="1"/>
  <c r="O16" i="1"/>
  <c r="N16" i="1"/>
  <c r="J16" i="1"/>
  <c r="I16" i="1"/>
  <c r="H16" i="1"/>
  <c r="S16" i="1" l="1"/>
  <c r="M16" i="1"/>
  <c r="K25" i="1"/>
</calcChain>
</file>

<file path=xl/sharedStrings.xml><?xml version="1.0" encoding="utf-8"?>
<sst xmlns="http://schemas.openxmlformats.org/spreadsheetml/2006/main" count="59" uniqueCount="43">
  <si>
    <t>Директор ГКОУ школы-интернат</t>
  </si>
  <si>
    <t>__________________Тесленко С.В.</t>
  </si>
  <si>
    <t>Прием пищи</t>
  </si>
  <si>
    <t>№ рец.</t>
  </si>
  <si>
    <t>Наименование Блюда</t>
  </si>
  <si>
    <t>3-7 лет</t>
  </si>
  <si>
    <t>7-11 лет</t>
  </si>
  <si>
    <t>12 лет и старше</t>
  </si>
  <si>
    <t>Выход,г</t>
  </si>
  <si>
    <t>Ккал</t>
  </si>
  <si>
    <t>Белки</t>
  </si>
  <si>
    <t>Жиры</t>
  </si>
  <si>
    <t>Углеводы</t>
  </si>
  <si>
    <t>Цена</t>
  </si>
  <si>
    <t>Завтрак</t>
  </si>
  <si>
    <t>Батон нарезной</t>
  </si>
  <si>
    <t>Масло сливочное</t>
  </si>
  <si>
    <t>итого</t>
  </si>
  <si>
    <t>Обед</t>
  </si>
  <si>
    <t>Хлеб пшеничный</t>
  </si>
  <si>
    <t>Хлеб ржаной</t>
  </si>
  <si>
    <t>Полдник</t>
  </si>
  <si>
    <t>Молоко</t>
  </si>
  <si>
    <t>Ужин</t>
  </si>
  <si>
    <t>Сок</t>
  </si>
  <si>
    <t>2-ой ужин</t>
  </si>
  <si>
    <t xml:space="preserve">                                             г.Тихорецка</t>
  </si>
  <si>
    <t xml:space="preserve">Утверждаю:     </t>
  </si>
  <si>
    <t>Сгущённое молоко</t>
  </si>
  <si>
    <t>Кофейный напиток с молоком</t>
  </si>
  <si>
    <t>Яйцо варёное</t>
  </si>
  <si>
    <t>Суп картофельный с клёцками</t>
  </si>
  <si>
    <t>Котлета из говядины</t>
  </si>
  <si>
    <t>Капуста тушеная</t>
  </si>
  <si>
    <t>Пряники</t>
  </si>
  <si>
    <t>Птица в соусе с томатом</t>
  </si>
  <si>
    <t>Каша гречневая рассыпчатая</t>
  </si>
  <si>
    <t>Компот из смеси фруктов</t>
  </si>
  <si>
    <t>Йогурт</t>
  </si>
  <si>
    <t>Овощи натуральные помидор</t>
  </si>
  <si>
    <t>Апельсины</t>
  </si>
  <si>
    <t>Меню на 27 сентября 2024 года</t>
  </si>
  <si>
    <t>Запеканка рисовая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</si>
</sst>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0" fontId="0" fillId="4" borderId="0" xfId="0" applyFill="1"/>
    <xf numFmtId="4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3" borderId="10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7"/>
  <sheetViews>
    <sheetView tabSelected="1" topLeftCell="A4" zoomScaleNormal="100" workbookViewId="0">
      <selection activeCell="Q21" sqref="Q21"/>
    </sheetView>
  </sheetViews>
  <sheetFormatPr defaultRowHeight="15" x14ac:dyDescent="0.25"/>
  <cols>
    <col min="1" max="1" width="12.7109375" customWidth="1"/>
    <col min="10" max="10" width="9.5703125" customWidth="1"/>
    <col min="11" max="11" width="9.140625" style="4"/>
    <col min="17" max="17" width="9.140625" style="4"/>
    <col min="23" max="23" width="9.140625" style="4"/>
  </cols>
  <sheetData>
    <row r="3" spans="1:23" x14ac:dyDescent="0.25">
      <c r="K3" s="4" t="s">
        <v>27</v>
      </c>
    </row>
    <row r="4" spans="1:23" x14ac:dyDescent="0.25">
      <c r="K4" s="4" t="s">
        <v>0</v>
      </c>
    </row>
    <row r="5" spans="1:23" x14ac:dyDescent="0.25">
      <c r="K5" s="4" t="s">
        <v>26</v>
      </c>
    </row>
    <row r="6" spans="1:23" x14ac:dyDescent="0.25">
      <c r="E6" s="10"/>
      <c r="F6" s="10" t="s">
        <v>41</v>
      </c>
      <c r="G6" s="10"/>
      <c r="H6" s="10"/>
      <c r="I6" s="10"/>
      <c r="K6" s="4" t="s">
        <v>1</v>
      </c>
    </row>
    <row r="8" spans="1:23" x14ac:dyDescent="0.25">
      <c r="A8" s="23" t="s">
        <v>2</v>
      </c>
      <c r="B8" s="23" t="s">
        <v>3</v>
      </c>
      <c r="C8" s="25" t="s">
        <v>4</v>
      </c>
      <c r="D8" s="26"/>
      <c r="E8" s="27"/>
      <c r="F8" s="22" t="s">
        <v>5</v>
      </c>
      <c r="G8" s="22"/>
      <c r="H8" s="22"/>
      <c r="I8" s="22"/>
      <c r="J8" s="22"/>
      <c r="K8" s="22"/>
      <c r="L8" s="22" t="s">
        <v>6</v>
      </c>
      <c r="M8" s="22"/>
      <c r="N8" s="22"/>
      <c r="O8" s="22"/>
      <c r="P8" s="22"/>
      <c r="Q8" s="22"/>
      <c r="R8" s="22" t="s">
        <v>7</v>
      </c>
      <c r="S8" s="22"/>
      <c r="T8" s="22"/>
      <c r="U8" s="22"/>
      <c r="V8" s="22"/>
      <c r="W8" s="22"/>
    </row>
    <row r="9" spans="1:23" x14ac:dyDescent="0.25">
      <c r="A9" s="24"/>
      <c r="B9" s="24"/>
      <c r="C9" s="28"/>
      <c r="D9" s="29"/>
      <c r="E9" s="30"/>
      <c r="F9" s="11" t="s">
        <v>8</v>
      </c>
      <c r="G9" s="11" t="s">
        <v>9</v>
      </c>
      <c r="H9" s="11" t="s">
        <v>10</v>
      </c>
      <c r="I9" s="11" t="s">
        <v>11</v>
      </c>
      <c r="J9" s="11" t="s">
        <v>12</v>
      </c>
      <c r="K9" s="12" t="s">
        <v>13</v>
      </c>
      <c r="L9" s="11" t="s">
        <v>8</v>
      </c>
      <c r="M9" s="11" t="s">
        <v>9</v>
      </c>
      <c r="N9" s="11" t="s">
        <v>10</v>
      </c>
      <c r="O9" s="11" t="s">
        <v>11</v>
      </c>
      <c r="P9" s="11" t="s">
        <v>12</v>
      </c>
      <c r="Q9" s="12" t="s">
        <v>13</v>
      </c>
      <c r="R9" s="11" t="s">
        <v>8</v>
      </c>
      <c r="S9" s="11" t="s">
        <v>9</v>
      </c>
      <c r="T9" s="11" t="s">
        <v>10</v>
      </c>
      <c r="U9" s="11" t="s">
        <v>11</v>
      </c>
      <c r="V9" s="11" t="s">
        <v>12</v>
      </c>
      <c r="W9" s="12" t="s">
        <v>13</v>
      </c>
    </row>
    <row r="10" spans="1:23" ht="25.5" customHeight="1" x14ac:dyDescent="0.25">
      <c r="A10" s="31" t="s">
        <v>14</v>
      </c>
      <c r="B10" s="1">
        <v>282</v>
      </c>
      <c r="C10" s="19" t="s">
        <v>42</v>
      </c>
      <c r="D10" s="20"/>
      <c r="E10" s="21"/>
      <c r="F10" s="1">
        <v>150</v>
      </c>
      <c r="G10" s="1">
        <v>239</v>
      </c>
      <c r="H10" s="1">
        <v>5.58</v>
      </c>
      <c r="I10" s="1">
        <v>2.96</v>
      </c>
      <c r="J10" s="1">
        <v>30</v>
      </c>
      <c r="K10" s="6">
        <f>F10*Q10/200</f>
        <v>28.342500000000001</v>
      </c>
      <c r="L10" s="1">
        <v>200</v>
      </c>
      <c r="M10" s="1">
        <v>318.66000000000003</v>
      </c>
      <c r="N10" s="1">
        <v>7.45</v>
      </c>
      <c r="O10" s="1">
        <v>3.95</v>
      </c>
      <c r="P10" s="1">
        <v>40</v>
      </c>
      <c r="Q10" s="5">
        <v>37.79</v>
      </c>
      <c r="R10" s="1">
        <v>250</v>
      </c>
      <c r="S10" s="1">
        <v>398.33</v>
      </c>
      <c r="T10" s="1">
        <v>9.31</v>
      </c>
      <c r="U10" s="1">
        <v>4.9400000000000004</v>
      </c>
      <c r="V10" s="1">
        <v>50</v>
      </c>
      <c r="W10" s="5">
        <f>R10*Q10/L10</f>
        <v>47.237499999999997</v>
      </c>
    </row>
    <row r="11" spans="1:23" x14ac:dyDescent="0.25">
      <c r="A11" s="32"/>
      <c r="B11" s="1">
        <v>471</v>
      </c>
      <c r="C11" s="19" t="s">
        <v>28</v>
      </c>
      <c r="D11" s="20"/>
      <c r="E11" s="21"/>
      <c r="F11" s="1">
        <v>20</v>
      </c>
      <c r="G11" s="1">
        <v>65.400000000000006</v>
      </c>
      <c r="H11" s="1">
        <v>1.44</v>
      </c>
      <c r="I11" s="1">
        <v>1.7</v>
      </c>
      <c r="J11" s="1">
        <v>11.1</v>
      </c>
      <c r="K11" s="6">
        <f>F11*Q11/25</f>
        <v>6.8</v>
      </c>
      <c r="L11" s="1">
        <v>25</v>
      </c>
      <c r="M11" s="1">
        <v>81.75</v>
      </c>
      <c r="N11" s="1">
        <v>1.8</v>
      </c>
      <c r="O11" s="1">
        <v>2.13</v>
      </c>
      <c r="P11" s="1">
        <v>13.87</v>
      </c>
      <c r="Q11" s="5">
        <v>8.5</v>
      </c>
      <c r="R11" s="1">
        <v>25</v>
      </c>
      <c r="S11" s="1">
        <v>81.75</v>
      </c>
      <c r="T11" s="1">
        <v>1.8</v>
      </c>
      <c r="U11" s="1">
        <v>2.13</v>
      </c>
      <c r="V11" s="1">
        <v>13.87</v>
      </c>
      <c r="W11" s="5">
        <f t="shared" ref="W11:W15" si="0">R11*Q11/L11</f>
        <v>8.5</v>
      </c>
    </row>
    <row r="12" spans="1:23" ht="27.75" customHeight="1" x14ac:dyDescent="0.25">
      <c r="A12" s="32"/>
      <c r="B12" s="1">
        <v>465</v>
      </c>
      <c r="C12" s="19" t="s">
        <v>29</v>
      </c>
      <c r="D12" s="20"/>
      <c r="E12" s="21"/>
      <c r="F12" s="1">
        <v>200</v>
      </c>
      <c r="G12" s="1">
        <v>88</v>
      </c>
      <c r="H12" s="1">
        <v>2.8</v>
      </c>
      <c r="I12" s="1">
        <v>2.5</v>
      </c>
      <c r="J12" s="1">
        <v>13.6</v>
      </c>
      <c r="K12" s="6">
        <f t="shared" ref="K12" si="1">F12*Q12/200</f>
        <v>8.14</v>
      </c>
      <c r="L12" s="1">
        <v>200</v>
      </c>
      <c r="M12" s="1">
        <v>88</v>
      </c>
      <c r="N12" s="1">
        <v>2.8</v>
      </c>
      <c r="O12" s="1">
        <v>2.5</v>
      </c>
      <c r="P12" s="1">
        <v>13.6</v>
      </c>
      <c r="Q12" s="5">
        <v>8.14</v>
      </c>
      <c r="R12" s="1">
        <v>200</v>
      </c>
      <c r="S12" s="1">
        <v>88</v>
      </c>
      <c r="T12" s="1">
        <v>2.8</v>
      </c>
      <c r="U12" s="1">
        <v>2.5</v>
      </c>
      <c r="V12" s="1">
        <v>13.6</v>
      </c>
      <c r="W12" s="5">
        <f t="shared" si="0"/>
        <v>8.14</v>
      </c>
    </row>
    <row r="13" spans="1:23" x14ac:dyDescent="0.25">
      <c r="A13" s="32"/>
      <c r="B13" s="1">
        <v>576</v>
      </c>
      <c r="C13" s="19" t="s">
        <v>15</v>
      </c>
      <c r="D13" s="20"/>
      <c r="E13" s="21"/>
      <c r="F13" s="1">
        <v>20</v>
      </c>
      <c r="G13" s="1">
        <v>52.2</v>
      </c>
      <c r="H13" s="1">
        <v>1.5</v>
      </c>
      <c r="I13" s="1">
        <v>0.57999999999999996</v>
      </c>
      <c r="J13" s="1">
        <v>10.28</v>
      </c>
      <c r="K13" s="6">
        <f>F13*Q13/50</f>
        <v>3</v>
      </c>
      <c r="L13" s="1">
        <v>50</v>
      </c>
      <c r="M13" s="1">
        <v>130.5</v>
      </c>
      <c r="N13" s="1">
        <v>3.75</v>
      </c>
      <c r="O13" s="1">
        <v>1.45</v>
      </c>
      <c r="P13" s="1">
        <v>25.7</v>
      </c>
      <c r="Q13" s="5">
        <v>7.5</v>
      </c>
      <c r="R13" s="1">
        <v>60</v>
      </c>
      <c r="S13" s="1">
        <v>156.6</v>
      </c>
      <c r="T13" s="1">
        <v>4.5</v>
      </c>
      <c r="U13" s="1">
        <v>1.47</v>
      </c>
      <c r="V13" s="1">
        <v>30.84</v>
      </c>
      <c r="W13" s="5">
        <f t="shared" si="0"/>
        <v>9</v>
      </c>
    </row>
    <row r="14" spans="1:23" x14ac:dyDescent="0.25">
      <c r="A14" s="32"/>
      <c r="B14" s="1">
        <v>79</v>
      </c>
      <c r="C14" s="19" t="s">
        <v>16</v>
      </c>
      <c r="D14" s="20"/>
      <c r="E14" s="21"/>
      <c r="F14" s="1">
        <v>10</v>
      </c>
      <c r="G14" s="1">
        <v>66.099999999999994</v>
      </c>
      <c r="H14" s="1">
        <v>0.08</v>
      </c>
      <c r="I14" s="1">
        <v>7.25</v>
      </c>
      <c r="J14" s="1">
        <v>0.13</v>
      </c>
      <c r="K14" s="6">
        <f>F14*Q14/10</f>
        <v>7.5</v>
      </c>
      <c r="L14" s="1">
        <v>10</v>
      </c>
      <c r="M14" s="1">
        <v>66.099999999999994</v>
      </c>
      <c r="N14" s="1">
        <v>0.08</v>
      </c>
      <c r="O14" s="1">
        <v>7.25</v>
      </c>
      <c r="P14" s="1">
        <v>0.13</v>
      </c>
      <c r="Q14" s="5">
        <v>7.5</v>
      </c>
      <c r="R14" s="1">
        <v>10</v>
      </c>
      <c r="S14" s="1">
        <v>66.099999999999994</v>
      </c>
      <c r="T14" s="1">
        <v>0.08</v>
      </c>
      <c r="U14" s="1">
        <v>7.25</v>
      </c>
      <c r="V14" s="1">
        <v>0.13</v>
      </c>
      <c r="W14" s="5">
        <f t="shared" si="0"/>
        <v>7.5</v>
      </c>
    </row>
    <row r="15" spans="1:23" x14ac:dyDescent="0.25">
      <c r="A15" s="32"/>
      <c r="B15" s="1">
        <v>267</v>
      </c>
      <c r="C15" s="19" t="s">
        <v>30</v>
      </c>
      <c r="D15" s="20"/>
      <c r="E15" s="21"/>
      <c r="F15" s="1">
        <v>40</v>
      </c>
      <c r="G15" s="1">
        <v>63</v>
      </c>
      <c r="H15" s="1">
        <v>5.0999999999999996</v>
      </c>
      <c r="I15" s="1">
        <v>4.5999999999999996</v>
      </c>
      <c r="J15" s="1">
        <v>0.3</v>
      </c>
      <c r="K15" s="6">
        <f>F15*Q15/40</f>
        <v>12</v>
      </c>
      <c r="L15" s="1">
        <v>40</v>
      </c>
      <c r="M15" s="1">
        <v>63</v>
      </c>
      <c r="N15" s="1">
        <v>5.0999999999999996</v>
      </c>
      <c r="O15" s="1">
        <v>4.5999999999999996</v>
      </c>
      <c r="P15" s="1">
        <v>0.3</v>
      </c>
      <c r="Q15" s="5">
        <v>12</v>
      </c>
      <c r="R15" s="1">
        <v>40</v>
      </c>
      <c r="S15" s="1">
        <v>63</v>
      </c>
      <c r="T15" s="1">
        <v>5.0999999999999996</v>
      </c>
      <c r="U15" s="1">
        <v>4.5999999999999996</v>
      </c>
      <c r="V15" s="1">
        <v>0.3</v>
      </c>
      <c r="W15" s="5">
        <f t="shared" si="0"/>
        <v>12</v>
      </c>
    </row>
    <row r="16" spans="1:23" x14ac:dyDescent="0.25">
      <c r="A16" s="32"/>
      <c r="B16" s="2"/>
      <c r="C16" s="16" t="s">
        <v>17</v>
      </c>
      <c r="D16" s="17"/>
      <c r="E16" s="18"/>
      <c r="F16" s="2"/>
      <c r="G16" s="2">
        <f>SUM(G10:G15)</f>
        <v>573.69999999999993</v>
      </c>
      <c r="H16" s="2">
        <f>SUM(H10:H15)</f>
        <v>16.5</v>
      </c>
      <c r="I16" s="2">
        <f>SUM(I10:I15)</f>
        <v>19.59</v>
      </c>
      <c r="J16" s="2">
        <f>SUM(J10:J15)</f>
        <v>65.41</v>
      </c>
      <c r="K16" s="9">
        <f>SUM(K10:K15)</f>
        <v>65.782499999999999</v>
      </c>
      <c r="L16" s="2"/>
      <c r="M16" s="2">
        <f>SUM(M10:M15)</f>
        <v>748.0100000000001</v>
      </c>
      <c r="N16" s="2">
        <f>SUM(N10:N15)</f>
        <v>20.98</v>
      </c>
      <c r="O16" s="2">
        <f>SUM(O10:O15)</f>
        <v>21.880000000000003</v>
      </c>
      <c r="P16" s="2">
        <f>SUM(P10:P15)</f>
        <v>93.6</v>
      </c>
      <c r="Q16" s="8">
        <f>SUM(Q10:Q15)</f>
        <v>81.430000000000007</v>
      </c>
      <c r="R16" s="2"/>
      <c r="S16" s="2">
        <f>SUM(S10:S15)</f>
        <v>853.78</v>
      </c>
      <c r="T16" s="2">
        <f>SUM(T10:T15)</f>
        <v>23.589999999999996</v>
      </c>
      <c r="U16" s="2">
        <f>SUM(U10:U15)</f>
        <v>22.89</v>
      </c>
      <c r="V16" s="2">
        <f>SUM(V10:V15)</f>
        <v>108.74</v>
      </c>
      <c r="W16" s="8">
        <f>SUM(W10:W15)</f>
        <v>92.377499999999998</v>
      </c>
    </row>
    <row r="17" spans="1:23" x14ac:dyDescent="0.25">
      <c r="A17" s="32"/>
      <c r="B17" s="1"/>
      <c r="C17" s="13" t="s">
        <v>40</v>
      </c>
      <c r="D17" s="14"/>
      <c r="E17" s="15"/>
      <c r="F17" s="1">
        <v>100</v>
      </c>
      <c r="G17" s="1">
        <v>44</v>
      </c>
      <c r="H17" s="1">
        <v>0.4</v>
      </c>
      <c r="I17" s="1">
        <v>0.4</v>
      </c>
      <c r="J17" s="1">
        <v>9.8000000000000007</v>
      </c>
      <c r="K17" s="7">
        <v>19</v>
      </c>
      <c r="L17" s="1">
        <v>200</v>
      </c>
      <c r="M17" s="1">
        <v>88</v>
      </c>
      <c r="N17" s="1">
        <v>8</v>
      </c>
      <c r="O17" s="1">
        <v>8</v>
      </c>
      <c r="P17" s="1">
        <v>19.2</v>
      </c>
      <c r="Q17" s="3">
        <v>38</v>
      </c>
      <c r="R17" s="1">
        <v>200</v>
      </c>
      <c r="S17" s="1">
        <v>88</v>
      </c>
      <c r="T17" s="1">
        <v>8</v>
      </c>
      <c r="U17" s="1">
        <v>8</v>
      </c>
      <c r="V17" s="1">
        <v>19.2</v>
      </c>
      <c r="W17" s="5">
        <v>38</v>
      </c>
    </row>
    <row r="18" spans="1:23" x14ac:dyDescent="0.25">
      <c r="A18" s="33"/>
      <c r="B18" s="2"/>
      <c r="C18" s="16" t="s">
        <v>17</v>
      </c>
      <c r="D18" s="17"/>
      <c r="E18" s="18"/>
      <c r="F18" s="2"/>
      <c r="G18" s="2">
        <f>SUM(G17)</f>
        <v>44</v>
      </c>
      <c r="H18" s="2">
        <f>SUM(H17)</f>
        <v>0.4</v>
      </c>
      <c r="I18" s="2">
        <f>SUM(I17)</f>
        <v>0.4</v>
      </c>
      <c r="J18" s="2">
        <v>9.8000000000000007</v>
      </c>
      <c r="K18" s="9">
        <v>9</v>
      </c>
      <c r="L18" s="2"/>
      <c r="M18" s="2">
        <f>SUM(M17)</f>
        <v>88</v>
      </c>
      <c r="N18" s="2">
        <f>SUM(N17)</f>
        <v>8</v>
      </c>
      <c r="O18" s="2">
        <f>SUM(O17)</f>
        <v>8</v>
      </c>
      <c r="P18" s="2">
        <f>SUM(P17)</f>
        <v>19.2</v>
      </c>
      <c r="Q18" s="8">
        <v>18</v>
      </c>
      <c r="R18" s="2"/>
      <c r="S18" s="2">
        <f>SUM(S17)</f>
        <v>88</v>
      </c>
      <c r="T18" s="2">
        <f>SUM(T17)</f>
        <v>8</v>
      </c>
      <c r="U18" s="2">
        <f>SUM(U17)</f>
        <v>8</v>
      </c>
      <c r="V18" s="2">
        <f>SUM(V17)</f>
        <v>19.2</v>
      </c>
      <c r="W18" s="8">
        <v>18</v>
      </c>
    </row>
    <row r="19" spans="1:23" ht="30" customHeight="1" x14ac:dyDescent="0.25">
      <c r="A19" s="31" t="s">
        <v>18</v>
      </c>
      <c r="B19" s="1">
        <v>115</v>
      </c>
      <c r="C19" s="19" t="s">
        <v>31</v>
      </c>
      <c r="D19" s="20"/>
      <c r="E19" s="21"/>
      <c r="F19" s="1">
        <v>180</v>
      </c>
      <c r="G19" s="1">
        <v>57.6</v>
      </c>
      <c r="H19" s="1">
        <v>1.9</v>
      </c>
      <c r="I19" s="1">
        <v>2.52</v>
      </c>
      <c r="J19" s="1">
        <v>11.3</v>
      </c>
      <c r="K19" s="6">
        <f>F19*Q19/200</f>
        <v>4.2750000000000004</v>
      </c>
      <c r="L19" s="1">
        <v>200</v>
      </c>
      <c r="M19" s="1">
        <v>64</v>
      </c>
      <c r="N19" s="1">
        <v>2.11</v>
      </c>
      <c r="O19" s="1">
        <v>2.8</v>
      </c>
      <c r="P19" s="1">
        <v>12.56</v>
      </c>
      <c r="Q19" s="5">
        <v>4.75</v>
      </c>
      <c r="R19" s="1">
        <v>250</v>
      </c>
      <c r="S19" s="1">
        <v>80</v>
      </c>
      <c r="T19" s="1">
        <v>2.64</v>
      </c>
      <c r="U19" s="1">
        <v>3.5</v>
      </c>
      <c r="V19" s="1">
        <v>15.7</v>
      </c>
      <c r="W19" s="5">
        <f t="shared" ref="W19:W24" si="2">R19*Q19/L19</f>
        <v>5.9375</v>
      </c>
    </row>
    <row r="20" spans="1:23" ht="18" customHeight="1" x14ac:dyDescent="0.25">
      <c r="A20" s="32"/>
      <c r="B20" s="1">
        <v>339</v>
      </c>
      <c r="C20" s="19" t="s">
        <v>32</v>
      </c>
      <c r="D20" s="20"/>
      <c r="E20" s="21"/>
      <c r="F20" s="1">
        <v>70</v>
      </c>
      <c r="G20" s="1">
        <v>170.1</v>
      </c>
      <c r="H20" s="1">
        <v>11.54</v>
      </c>
      <c r="I20" s="1">
        <v>10.94</v>
      </c>
      <c r="J20" s="1">
        <v>13.6</v>
      </c>
      <c r="K20" s="6">
        <f>F20*Q20/90</f>
        <v>47.87222222222222</v>
      </c>
      <c r="L20" s="1">
        <v>90</v>
      </c>
      <c r="M20" s="1">
        <v>229.7</v>
      </c>
      <c r="N20" s="1">
        <v>14.84</v>
      </c>
      <c r="O20" s="1">
        <v>14.07</v>
      </c>
      <c r="P20" s="1">
        <v>17.5</v>
      </c>
      <c r="Q20" s="5">
        <v>61.55</v>
      </c>
      <c r="R20" s="1">
        <v>100</v>
      </c>
      <c r="S20" s="1">
        <v>243</v>
      </c>
      <c r="T20" s="1">
        <v>16.48</v>
      </c>
      <c r="U20" s="1">
        <v>15.63</v>
      </c>
      <c r="V20" s="1">
        <v>19.399999999999999</v>
      </c>
      <c r="W20" s="5">
        <f t="shared" si="2"/>
        <v>68.388888888888886</v>
      </c>
    </row>
    <row r="21" spans="1:23" x14ac:dyDescent="0.25">
      <c r="A21" s="32"/>
      <c r="B21" s="1">
        <v>380</v>
      </c>
      <c r="C21" s="19" t="s">
        <v>33</v>
      </c>
      <c r="D21" s="20"/>
      <c r="E21" s="21"/>
      <c r="F21" s="1">
        <v>130</v>
      </c>
      <c r="G21" s="1">
        <v>89.7</v>
      </c>
      <c r="H21" s="1">
        <v>2.6</v>
      </c>
      <c r="I21" s="1">
        <v>4.42</v>
      </c>
      <c r="J21" s="1">
        <v>12.48</v>
      </c>
      <c r="K21" s="6">
        <f t="shared" ref="K21" si="3">F21*Q21/40</f>
        <v>64.642500000000013</v>
      </c>
      <c r="L21" s="1">
        <v>150</v>
      </c>
      <c r="M21" s="1">
        <v>113.5</v>
      </c>
      <c r="N21" s="1">
        <v>3</v>
      </c>
      <c r="O21" s="1">
        <v>5.0999999999999996</v>
      </c>
      <c r="P21" s="1">
        <v>14.4</v>
      </c>
      <c r="Q21" s="5">
        <v>19.89</v>
      </c>
      <c r="R21" s="1">
        <v>180</v>
      </c>
      <c r="S21" s="1">
        <v>124.2</v>
      </c>
      <c r="T21" s="1">
        <v>3.6</v>
      </c>
      <c r="U21" s="1">
        <v>5.66</v>
      </c>
      <c r="V21" s="1">
        <v>16</v>
      </c>
      <c r="W21" s="5">
        <f t="shared" si="2"/>
        <v>23.868000000000002</v>
      </c>
    </row>
    <row r="22" spans="1:23" x14ac:dyDescent="0.25">
      <c r="A22" s="32"/>
      <c r="B22" s="1">
        <v>501</v>
      </c>
      <c r="C22" s="19" t="s">
        <v>24</v>
      </c>
      <c r="D22" s="20"/>
      <c r="E22" s="21"/>
      <c r="F22" s="1">
        <v>150</v>
      </c>
      <c r="G22" s="1">
        <v>64.5</v>
      </c>
      <c r="H22" s="1">
        <v>0.15</v>
      </c>
      <c r="I22" s="1">
        <v>15.15</v>
      </c>
      <c r="J22" s="1">
        <v>64.5</v>
      </c>
      <c r="K22" s="6">
        <f>F22*Q22/200</f>
        <v>13.5</v>
      </c>
      <c r="L22" s="1">
        <v>200</v>
      </c>
      <c r="M22" s="1">
        <v>86</v>
      </c>
      <c r="N22" s="1">
        <v>1</v>
      </c>
      <c r="O22" s="1">
        <v>0.2</v>
      </c>
      <c r="P22" s="1">
        <v>20.2</v>
      </c>
      <c r="Q22" s="5">
        <v>18</v>
      </c>
      <c r="R22" s="1">
        <v>200</v>
      </c>
      <c r="S22" s="1">
        <v>86</v>
      </c>
      <c r="T22" s="1">
        <v>1</v>
      </c>
      <c r="U22" s="1">
        <v>0.2</v>
      </c>
      <c r="V22" s="1">
        <v>20.2</v>
      </c>
      <c r="W22" s="5">
        <f t="shared" si="2"/>
        <v>18</v>
      </c>
    </row>
    <row r="23" spans="1:23" x14ac:dyDescent="0.25">
      <c r="A23" s="32"/>
      <c r="B23" s="1">
        <v>573</v>
      </c>
      <c r="C23" s="19" t="s">
        <v>19</v>
      </c>
      <c r="D23" s="20"/>
      <c r="E23" s="21"/>
      <c r="F23" s="1">
        <v>25</v>
      </c>
      <c r="G23" s="1">
        <v>58.5</v>
      </c>
      <c r="H23" s="1">
        <v>1.9</v>
      </c>
      <c r="I23" s="1">
        <v>0.2</v>
      </c>
      <c r="J23" s="1">
        <v>12.3</v>
      </c>
      <c r="K23" s="6">
        <f>F23*Q23/40</f>
        <v>2.25</v>
      </c>
      <c r="L23" s="1">
        <v>40</v>
      </c>
      <c r="M23" s="1">
        <v>93.6</v>
      </c>
      <c r="N23" s="1">
        <v>3.04</v>
      </c>
      <c r="O23" s="1">
        <v>0.32</v>
      </c>
      <c r="P23" s="1">
        <v>19.68</v>
      </c>
      <c r="Q23" s="5">
        <v>3.6</v>
      </c>
      <c r="R23" s="1">
        <v>60</v>
      </c>
      <c r="S23" s="1">
        <v>140.4</v>
      </c>
      <c r="T23" s="1">
        <v>4.5599999999999996</v>
      </c>
      <c r="U23" s="1">
        <v>0.48</v>
      </c>
      <c r="V23" s="1">
        <v>29.52</v>
      </c>
      <c r="W23" s="5">
        <f t="shared" si="2"/>
        <v>5.4</v>
      </c>
    </row>
    <row r="24" spans="1:23" x14ac:dyDescent="0.25">
      <c r="A24" s="32"/>
      <c r="B24" s="1">
        <v>574</v>
      </c>
      <c r="C24" s="19" t="s">
        <v>20</v>
      </c>
      <c r="D24" s="20"/>
      <c r="E24" s="21"/>
      <c r="F24" s="1">
        <v>25</v>
      </c>
      <c r="G24" s="1">
        <v>52</v>
      </c>
      <c r="H24" s="1">
        <v>2</v>
      </c>
      <c r="I24" s="1">
        <v>0.38</v>
      </c>
      <c r="J24" s="1">
        <v>10</v>
      </c>
      <c r="K24" s="6">
        <f>F24*Q24/40</f>
        <v>2.5</v>
      </c>
      <c r="L24" s="1">
        <v>40</v>
      </c>
      <c r="M24" s="1">
        <v>83.2</v>
      </c>
      <c r="N24" s="1">
        <v>3.2</v>
      </c>
      <c r="O24" s="1">
        <v>0.6</v>
      </c>
      <c r="P24" s="1">
        <v>16</v>
      </c>
      <c r="Q24" s="5">
        <v>4</v>
      </c>
      <c r="R24" s="1">
        <v>60</v>
      </c>
      <c r="S24" s="1">
        <v>124.8</v>
      </c>
      <c r="T24" s="1">
        <v>4.8</v>
      </c>
      <c r="U24" s="1">
        <v>0.9</v>
      </c>
      <c r="V24" s="1">
        <v>24</v>
      </c>
      <c r="W24" s="5">
        <f t="shared" si="2"/>
        <v>6</v>
      </c>
    </row>
    <row r="25" spans="1:23" x14ac:dyDescent="0.25">
      <c r="A25" s="33"/>
      <c r="B25" s="2"/>
      <c r="C25" s="16" t="s">
        <v>17</v>
      </c>
      <c r="D25" s="17"/>
      <c r="E25" s="18"/>
      <c r="F25" s="2"/>
      <c r="G25" s="2">
        <f>SUM(G19:G24)</f>
        <v>492.4</v>
      </c>
      <c r="H25" s="2">
        <f>SUM(H19:H24)</f>
        <v>20.089999999999996</v>
      </c>
      <c r="I25" s="2">
        <f>SUM(I19:I24)</f>
        <v>33.610000000000007</v>
      </c>
      <c r="J25" s="2">
        <f>SUM(J19:J24)</f>
        <v>124.17999999999999</v>
      </c>
      <c r="K25" s="9">
        <f ca="1">SUM(K19:K29)</f>
        <v>135.03972222222222</v>
      </c>
      <c r="L25" s="2"/>
      <c r="M25" s="2">
        <f>SUM(M19:M24)</f>
        <v>670</v>
      </c>
      <c r="N25" s="2">
        <f>SUM(N19:N24)</f>
        <v>27.189999999999998</v>
      </c>
      <c r="O25" s="2">
        <f>SUM(O19:O24)</f>
        <v>23.09</v>
      </c>
      <c r="P25" s="2">
        <f>SUM(P19:P24)</f>
        <v>100.34</v>
      </c>
      <c r="Q25" s="8">
        <f>SUM(Q19:Q24)</f>
        <v>111.78999999999999</v>
      </c>
      <c r="R25" s="2"/>
      <c r="S25" s="2">
        <f>SUM(S19:S24)</f>
        <v>798.4</v>
      </c>
      <c r="T25" s="2">
        <f>SUM(T19:T24)</f>
        <v>33.08</v>
      </c>
      <c r="U25" s="2">
        <f>SUM(U19:U24)</f>
        <v>26.37</v>
      </c>
      <c r="V25" s="2">
        <f>SUM(V19:V24)</f>
        <v>124.82</v>
      </c>
      <c r="W25" s="8">
        <f>SUM(W19:W24)</f>
        <v>127.59438888888889</v>
      </c>
    </row>
    <row r="26" spans="1:23" x14ac:dyDescent="0.25">
      <c r="A26" s="31" t="s">
        <v>21</v>
      </c>
      <c r="B26" s="1">
        <v>582</v>
      </c>
      <c r="C26" s="13" t="s">
        <v>34</v>
      </c>
      <c r="D26" s="14"/>
      <c r="E26" s="15"/>
      <c r="F26" s="1">
        <v>50</v>
      </c>
      <c r="G26" s="1">
        <v>183</v>
      </c>
      <c r="H26" s="1">
        <v>2.95</v>
      </c>
      <c r="I26" s="1">
        <v>37.5</v>
      </c>
      <c r="J26" s="1">
        <v>183</v>
      </c>
      <c r="K26" s="7">
        <v>6.5</v>
      </c>
      <c r="L26" s="1">
        <v>60</v>
      </c>
      <c r="M26" s="1">
        <v>219.6</v>
      </c>
      <c r="N26" s="1">
        <v>3.54</v>
      </c>
      <c r="O26" s="1">
        <v>2.82</v>
      </c>
      <c r="P26" s="1">
        <v>45</v>
      </c>
      <c r="Q26" s="3">
        <v>7.8</v>
      </c>
      <c r="R26" s="1">
        <v>60</v>
      </c>
      <c r="S26" s="1">
        <v>219.6</v>
      </c>
      <c r="T26" s="1">
        <v>3.54</v>
      </c>
      <c r="U26" s="1">
        <v>2.82</v>
      </c>
      <c r="V26" s="1">
        <v>45</v>
      </c>
      <c r="W26" s="3">
        <v>7.8</v>
      </c>
    </row>
    <row r="27" spans="1:23" x14ac:dyDescent="0.25">
      <c r="A27" s="32"/>
      <c r="B27" s="1">
        <v>468</v>
      </c>
      <c r="C27" s="13" t="s">
        <v>22</v>
      </c>
      <c r="D27" s="14"/>
      <c r="E27" s="15"/>
      <c r="F27" s="1">
        <v>200</v>
      </c>
      <c r="G27" s="1">
        <v>107</v>
      </c>
      <c r="H27" s="1">
        <v>5.8</v>
      </c>
      <c r="I27" s="1">
        <v>5</v>
      </c>
      <c r="J27" s="1">
        <v>9.6</v>
      </c>
      <c r="K27" s="7">
        <v>26</v>
      </c>
      <c r="L27" s="1">
        <v>200</v>
      </c>
      <c r="M27" s="1">
        <v>107</v>
      </c>
      <c r="N27" s="1">
        <v>5.8</v>
      </c>
      <c r="O27" s="1">
        <v>5</v>
      </c>
      <c r="P27" s="1">
        <v>9.6</v>
      </c>
      <c r="Q27" s="3">
        <v>26</v>
      </c>
      <c r="R27" s="1">
        <v>200</v>
      </c>
      <c r="S27" s="1">
        <v>107</v>
      </c>
      <c r="T27" s="1">
        <v>5.8</v>
      </c>
      <c r="U27" s="1">
        <v>5</v>
      </c>
      <c r="V27" s="1">
        <v>9.6</v>
      </c>
      <c r="W27" s="3">
        <v>26</v>
      </c>
    </row>
    <row r="28" spans="1:23" x14ac:dyDescent="0.25">
      <c r="A28" s="33"/>
      <c r="B28" s="2"/>
      <c r="C28" s="16"/>
      <c r="D28" s="17"/>
      <c r="E28" s="18"/>
      <c r="F28" s="2"/>
      <c r="G28" s="2">
        <f>SUM(G26:G27)</f>
        <v>290</v>
      </c>
      <c r="H28" s="2">
        <f>SUM(H26:H27)</f>
        <v>8.75</v>
      </c>
      <c r="I28" s="2">
        <f>SUM(I26:I27)</f>
        <v>42.5</v>
      </c>
      <c r="J28" s="2">
        <f>SUM(J26:J27)</f>
        <v>192.6</v>
      </c>
      <c r="K28" s="9">
        <f>SUM(K26:K27)</f>
        <v>32.5</v>
      </c>
      <c r="L28" s="2"/>
      <c r="M28" s="2">
        <f>SUM(M26:M27)</f>
        <v>326.60000000000002</v>
      </c>
      <c r="N28" s="2">
        <f>SUM(N26:N27)</f>
        <v>9.34</v>
      </c>
      <c r="O28" s="2">
        <f>SUM(O26:O27)</f>
        <v>7.82</v>
      </c>
      <c r="P28" s="2">
        <f>SUM(P26:P27)</f>
        <v>54.6</v>
      </c>
      <c r="Q28" s="8">
        <f>SUM(Q26:Q27)</f>
        <v>33.799999999999997</v>
      </c>
      <c r="R28" s="2"/>
      <c r="S28" s="2">
        <f>SUM(S26:S27)</f>
        <v>326.60000000000002</v>
      </c>
      <c r="T28" s="2">
        <f>SUM(T26:T27)</f>
        <v>9.34</v>
      </c>
      <c r="U28" s="2">
        <f>SUM(U26:U27)</f>
        <v>7.82</v>
      </c>
      <c r="V28" s="2">
        <f>SUM(V26:V27)</f>
        <v>54.6</v>
      </c>
      <c r="W28" s="8">
        <f>SUM(W26:W27)</f>
        <v>33.799999999999997</v>
      </c>
    </row>
    <row r="29" spans="1:23" ht="30" customHeight="1" x14ac:dyDescent="0.25">
      <c r="A29" s="31" t="s">
        <v>23</v>
      </c>
      <c r="B29" s="1">
        <v>148</v>
      </c>
      <c r="C29" s="13" t="s">
        <v>39</v>
      </c>
      <c r="D29" s="14"/>
      <c r="E29" s="15"/>
      <c r="F29" s="1">
        <v>50</v>
      </c>
      <c r="G29" s="1">
        <v>5.5</v>
      </c>
      <c r="H29" s="1">
        <v>0.35</v>
      </c>
      <c r="I29" s="1">
        <v>0.05</v>
      </c>
      <c r="J29" s="1">
        <v>0.95</v>
      </c>
      <c r="K29" s="7">
        <f>F24*Q24/40</f>
        <v>2.5</v>
      </c>
      <c r="L29" s="1">
        <v>60</v>
      </c>
      <c r="M29" s="1">
        <v>6.6</v>
      </c>
      <c r="N29" s="1">
        <v>0.42</v>
      </c>
      <c r="O29" s="1">
        <v>0.06</v>
      </c>
      <c r="P29" s="1">
        <v>1.1399999999999999</v>
      </c>
      <c r="Q29" s="3">
        <v>13.8</v>
      </c>
      <c r="R29" s="1">
        <v>100</v>
      </c>
      <c r="S29" s="1">
        <v>11</v>
      </c>
      <c r="T29" s="1">
        <v>0.7</v>
      </c>
      <c r="U29" s="1">
        <v>0.1</v>
      </c>
      <c r="V29" s="1">
        <v>1.9</v>
      </c>
      <c r="W29" s="5">
        <f t="shared" ref="W29:W34" si="4">R29*Q29/L29</f>
        <v>23</v>
      </c>
    </row>
    <row r="30" spans="1:23" x14ac:dyDescent="0.25">
      <c r="A30" s="32"/>
      <c r="B30" s="1">
        <v>367</v>
      </c>
      <c r="C30" s="19" t="s">
        <v>35</v>
      </c>
      <c r="D30" s="20"/>
      <c r="E30" s="21"/>
      <c r="F30" s="1">
        <v>70</v>
      </c>
      <c r="G30" s="1">
        <v>102.5</v>
      </c>
      <c r="H30" s="1">
        <v>6.65</v>
      </c>
      <c r="I30" s="1">
        <v>7.75</v>
      </c>
      <c r="J30" s="1">
        <v>1.55</v>
      </c>
      <c r="K30" s="6">
        <f>Q30*F30/90</f>
        <v>30.481111111111108</v>
      </c>
      <c r="L30" s="1">
        <v>90</v>
      </c>
      <c r="M30" s="1">
        <v>131.78</v>
      </c>
      <c r="N30" s="1">
        <v>8.5500000000000007</v>
      </c>
      <c r="O30" s="1">
        <v>9.9600000000000009</v>
      </c>
      <c r="P30" s="1">
        <v>1.99</v>
      </c>
      <c r="Q30" s="5">
        <v>39.19</v>
      </c>
      <c r="R30" s="1">
        <v>100</v>
      </c>
      <c r="S30" s="1">
        <v>146.62</v>
      </c>
      <c r="T30" s="1">
        <v>9.5</v>
      </c>
      <c r="U30" s="1">
        <v>11.07</v>
      </c>
      <c r="V30" s="1">
        <v>2.21</v>
      </c>
      <c r="W30" s="5">
        <f t="shared" si="4"/>
        <v>43.544444444444444</v>
      </c>
    </row>
    <row r="31" spans="1:23" x14ac:dyDescent="0.25">
      <c r="A31" s="32"/>
      <c r="B31" s="1">
        <v>202</v>
      </c>
      <c r="C31" s="19" t="s">
        <v>36</v>
      </c>
      <c r="D31" s="20"/>
      <c r="E31" s="21"/>
      <c r="F31" s="1">
        <v>130</v>
      </c>
      <c r="G31" s="1">
        <v>209.87</v>
      </c>
      <c r="H31" s="1">
        <v>7.37</v>
      </c>
      <c r="I31" s="1">
        <v>5.51</v>
      </c>
      <c r="J31" s="1">
        <v>32.67</v>
      </c>
      <c r="K31" s="6">
        <f>Q31*F31/150</f>
        <v>6.6126666666666667</v>
      </c>
      <c r="L31" s="1">
        <v>150</v>
      </c>
      <c r="M31" s="1">
        <v>242.16</v>
      </c>
      <c r="N31" s="1">
        <v>8.5</v>
      </c>
      <c r="O31" s="1">
        <v>6.35</v>
      </c>
      <c r="P31" s="1">
        <v>37.69</v>
      </c>
      <c r="Q31" s="5">
        <v>7.63</v>
      </c>
      <c r="R31" s="1">
        <v>180</v>
      </c>
      <c r="S31" s="1">
        <v>290.58999999999997</v>
      </c>
      <c r="T31" s="1">
        <v>10.19</v>
      </c>
      <c r="U31" s="1">
        <v>7.6920000000000002</v>
      </c>
      <c r="V31" s="1">
        <v>45.22</v>
      </c>
      <c r="W31" s="5">
        <f t="shared" si="4"/>
        <v>9.1560000000000006</v>
      </c>
    </row>
    <row r="32" spans="1:23" x14ac:dyDescent="0.25">
      <c r="A32" s="32"/>
      <c r="B32" s="1">
        <v>495</v>
      </c>
      <c r="C32" s="19" t="s">
        <v>37</v>
      </c>
      <c r="D32" s="20"/>
      <c r="E32" s="21"/>
      <c r="F32" s="1">
        <v>180</v>
      </c>
      <c r="G32" s="1">
        <v>75.599999999999994</v>
      </c>
      <c r="H32" s="1">
        <v>0.54</v>
      </c>
      <c r="I32" s="1">
        <v>0.09</v>
      </c>
      <c r="J32" s="1">
        <v>18.899999999999999</v>
      </c>
      <c r="K32" s="6">
        <f>Q32*F32/200</f>
        <v>2.16</v>
      </c>
      <c r="L32" s="1">
        <v>200</v>
      </c>
      <c r="M32" s="1">
        <v>84</v>
      </c>
      <c r="N32" s="1">
        <v>0.6</v>
      </c>
      <c r="O32" s="1">
        <v>0.1</v>
      </c>
      <c r="P32" s="1">
        <v>20.100000000000001</v>
      </c>
      <c r="Q32" s="5">
        <v>2.4</v>
      </c>
      <c r="R32" s="1">
        <v>200</v>
      </c>
      <c r="S32" s="1">
        <v>84</v>
      </c>
      <c r="T32" s="1">
        <v>0.6</v>
      </c>
      <c r="U32" s="1">
        <v>0.1</v>
      </c>
      <c r="V32" s="1">
        <v>20.100000000000001</v>
      </c>
      <c r="W32" s="5">
        <f t="shared" si="4"/>
        <v>2.4</v>
      </c>
    </row>
    <row r="33" spans="1:23" x14ac:dyDescent="0.25">
      <c r="A33" s="32"/>
      <c r="B33" s="1">
        <v>573</v>
      </c>
      <c r="C33" s="19" t="s">
        <v>19</v>
      </c>
      <c r="D33" s="20"/>
      <c r="E33" s="21"/>
      <c r="F33" s="1">
        <v>25</v>
      </c>
      <c r="G33" s="1">
        <v>58.5</v>
      </c>
      <c r="H33" s="1">
        <v>1.9</v>
      </c>
      <c r="I33" s="1">
        <v>0.2</v>
      </c>
      <c r="J33" s="1">
        <v>12.3</v>
      </c>
      <c r="K33" s="6">
        <f>Q33*F33/40</f>
        <v>2.25</v>
      </c>
      <c r="L33" s="1">
        <v>40</v>
      </c>
      <c r="M33" s="1">
        <v>93.6</v>
      </c>
      <c r="N33" s="1">
        <v>3.04</v>
      </c>
      <c r="O33" s="1">
        <v>0.32</v>
      </c>
      <c r="P33" s="1">
        <v>19.68</v>
      </c>
      <c r="Q33" s="5">
        <v>3.6</v>
      </c>
      <c r="R33" s="1">
        <v>60</v>
      </c>
      <c r="S33" s="1">
        <v>140.4</v>
      </c>
      <c r="T33" s="1">
        <v>4.5599999999999996</v>
      </c>
      <c r="U33" s="1">
        <v>0.48</v>
      </c>
      <c r="V33" s="1">
        <v>29.52</v>
      </c>
      <c r="W33" s="5">
        <f t="shared" si="4"/>
        <v>5.4</v>
      </c>
    </row>
    <row r="34" spans="1:23" x14ac:dyDescent="0.25">
      <c r="A34" s="32"/>
      <c r="B34" s="1">
        <v>574</v>
      </c>
      <c r="C34" s="19" t="s">
        <v>20</v>
      </c>
      <c r="D34" s="20"/>
      <c r="E34" s="21"/>
      <c r="F34" s="1">
        <v>25</v>
      </c>
      <c r="G34" s="1">
        <v>52</v>
      </c>
      <c r="H34" s="1">
        <v>2</v>
      </c>
      <c r="I34" s="1">
        <v>0.38</v>
      </c>
      <c r="J34" s="1">
        <v>10</v>
      </c>
      <c r="K34" s="6">
        <f>Q34*F34/40</f>
        <v>2.5</v>
      </c>
      <c r="L34" s="1">
        <v>40</v>
      </c>
      <c r="M34" s="1">
        <v>83.2</v>
      </c>
      <c r="N34" s="1">
        <v>3.2</v>
      </c>
      <c r="O34" s="1">
        <v>0.6</v>
      </c>
      <c r="P34" s="1">
        <v>16</v>
      </c>
      <c r="Q34" s="5">
        <v>4</v>
      </c>
      <c r="R34" s="1">
        <v>60</v>
      </c>
      <c r="S34" s="1">
        <v>124.8</v>
      </c>
      <c r="T34" s="1">
        <v>4.8</v>
      </c>
      <c r="U34" s="1">
        <v>0.9</v>
      </c>
      <c r="V34" s="1">
        <v>24</v>
      </c>
      <c r="W34" s="5">
        <f t="shared" si="4"/>
        <v>6</v>
      </c>
    </row>
    <row r="35" spans="1:23" x14ac:dyDescent="0.25">
      <c r="A35" s="33"/>
      <c r="B35" s="2"/>
      <c r="C35" s="16"/>
      <c r="D35" s="17"/>
      <c r="E35" s="18"/>
      <c r="F35" s="2"/>
      <c r="G35" s="2">
        <f>SUM(G29:G34)</f>
        <v>503.97</v>
      </c>
      <c r="H35" s="2">
        <f>SUM(H29:H34)</f>
        <v>18.809999999999999</v>
      </c>
      <c r="I35" s="2">
        <f>SUM(I29:I34)</f>
        <v>13.979999999999999</v>
      </c>
      <c r="J35" s="2">
        <f>SUM(J29:J34)</f>
        <v>76.37</v>
      </c>
      <c r="K35" s="9">
        <f>SUM(K29:K34)</f>
        <v>46.503777777777771</v>
      </c>
      <c r="L35" s="2"/>
      <c r="M35" s="2">
        <f>SUM(M29:M34)</f>
        <v>641.34</v>
      </c>
      <c r="N35" s="2">
        <f>SUM(N29:N34)</f>
        <v>24.31</v>
      </c>
      <c r="O35" s="2">
        <f>SUM(O29:O34)</f>
        <v>17.390000000000004</v>
      </c>
      <c r="P35" s="2">
        <f>SUM(P29:P34)</f>
        <v>96.6</v>
      </c>
      <c r="Q35" s="8">
        <f>SUM(Q29:Q34)</f>
        <v>70.61999999999999</v>
      </c>
      <c r="R35" s="2"/>
      <c r="S35" s="2">
        <f>SUM(S29:S34)</f>
        <v>797.41</v>
      </c>
      <c r="T35" s="2">
        <f>SUM(T29:T34)</f>
        <v>30.35</v>
      </c>
      <c r="U35" s="2">
        <f>SUM(U29:U34)</f>
        <v>20.342000000000002</v>
      </c>
      <c r="V35" s="2">
        <f>SUM(V29:V34)</f>
        <v>122.95</v>
      </c>
      <c r="W35" s="8">
        <f>SUM(W29:W34)</f>
        <v>89.500444444444469</v>
      </c>
    </row>
    <row r="36" spans="1:23" x14ac:dyDescent="0.25">
      <c r="A36" s="31" t="s">
        <v>25</v>
      </c>
      <c r="B36" s="1">
        <v>470</v>
      </c>
      <c r="C36" s="13" t="s">
        <v>38</v>
      </c>
      <c r="D36" s="14"/>
      <c r="E36" s="15"/>
      <c r="F36" s="1">
        <v>150</v>
      </c>
      <c r="G36" s="1">
        <v>180.6</v>
      </c>
      <c r="H36" s="1">
        <v>4.3499999999999996</v>
      </c>
      <c r="I36" s="1">
        <v>3.75</v>
      </c>
      <c r="J36" s="1">
        <v>75.75</v>
      </c>
      <c r="K36" s="7">
        <v>21</v>
      </c>
      <c r="L36" s="1">
        <v>150</v>
      </c>
      <c r="M36" s="1">
        <v>180.6</v>
      </c>
      <c r="N36" s="1">
        <v>4.3499999999999996</v>
      </c>
      <c r="O36" s="1">
        <v>3.75</v>
      </c>
      <c r="P36" s="1">
        <v>75.75</v>
      </c>
      <c r="Q36" s="3">
        <v>28</v>
      </c>
      <c r="R36" s="1">
        <v>200</v>
      </c>
      <c r="S36" s="1">
        <v>361.2</v>
      </c>
      <c r="T36" s="1">
        <v>8.6999999999999993</v>
      </c>
      <c r="U36" s="1">
        <v>7.5</v>
      </c>
      <c r="V36" s="1">
        <v>151.5</v>
      </c>
      <c r="W36" s="3">
        <v>28</v>
      </c>
    </row>
    <row r="37" spans="1:23" x14ac:dyDescent="0.25">
      <c r="A37" s="33"/>
      <c r="B37" s="2"/>
      <c r="C37" s="16"/>
      <c r="D37" s="17"/>
      <c r="E37" s="18"/>
      <c r="F37" s="2"/>
      <c r="G37" s="2">
        <f>SUM(G36)</f>
        <v>180.6</v>
      </c>
      <c r="H37" s="2">
        <f>SUM(H36)</f>
        <v>4.3499999999999996</v>
      </c>
      <c r="I37" s="2">
        <f>SUM(I36)</f>
        <v>3.75</v>
      </c>
      <c r="J37" s="2">
        <f>SUM(J36)</f>
        <v>75.75</v>
      </c>
      <c r="K37" s="9">
        <f>SUM(K36)</f>
        <v>21</v>
      </c>
      <c r="L37" s="2"/>
      <c r="M37" s="2">
        <f>SUM(M36)</f>
        <v>180.6</v>
      </c>
      <c r="N37" s="2">
        <f>SUM(N36)</f>
        <v>4.3499999999999996</v>
      </c>
      <c r="O37" s="2">
        <f>SUM(O36)</f>
        <v>3.75</v>
      </c>
      <c r="P37" s="2">
        <f>SUM(P36)</f>
        <v>75.75</v>
      </c>
      <c r="Q37" s="8">
        <f>SUM(Q36)</f>
        <v>28</v>
      </c>
      <c r="R37" s="2"/>
      <c r="S37" s="2">
        <f>SUM(S36)</f>
        <v>361.2</v>
      </c>
      <c r="T37" s="2">
        <f>SUM(T36)</f>
        <v>8.6999999999999993</v>
      </c>
      <c r="U37" s="2">
        <f>SUM(U36)</f>
        <v>7.5</v>
      </c>
      <c r="V37" s="2">
        <f>SUM(V36)</f>
        <v>151.5</v>
      </c>
      <c r="W37" s="8">
        <f>SUM(W36)</f>
        <v>28</v>
      </c>
    </row>
  </sheetData>
  <mergeCells count="39">
    <mergeCell ref="A10:A18"/>
    <mergeCell ref="A19:A25"/>
    <mergeCell ref="A26:A28"/>
    <mergeCell ref="A29:A35"/>
    <mergeCell ref="A36:A37"/>
    <mergeCell ref="C29:E29"/>
    <mergeCell ref="C30:E30"/>
    <mergeCell ref="C23:E23"/>
    <mergeCell ref="C24:E24"/>
    <mergeCell ref="C25:E25"/>
    <mergeCell ref="C26:E26"/>
    <mergeCell ref="C27:E27"/>
    <mergeCell ref="C28:E28"/>
    <mergeCell ref="C22:E22"/>
    <mergeCell ref="C10:E10"/>
    <mergeCell ref="C11:E11"/>
    <mergeCell ref="C12:E12"/>
    <mergeCell ref="C13:E13"/>
    <mergeCell ref="C15:E15"/>
    <mergeCell ref="C16:E16"/>
    <mergeCell ref="C17:E17"/>
    <mergeCell ref="C18:E18"/>
    <mergeCell ref="C19:E19"/>
    <mergeCell ref="C20:E20"/>
    <mergeCell ref="C21:E21"/>
    <mergeCell ref="C14:E14"/>
    <mergeCell ref="F8:K8"/>
    <mergeCell ref="L8:Q8"/>
    <mergeCell ref="R8:W8"/>
    <mergeCell ref="A8:A9"/>
    <mergeCell ref="B8:B9"/>
    <mergeCell ref="C8:E9"/>
    <mergeCell ref="C36:E36"/>
    <mergeCell ref="C37:E37"/>
    <mergeCell ref="C31:E31"/>
    <mergeCell ref="C32:E32"/>
    <mergeCell ref="C33:E33"/>
    <mergeCell ref="C34:E34"/>
    <mergeCell ref="C35:E35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cp:lastPrinted>2024-05-13T07:10:11Z</cp:lastPrinted>
  <dcterms:created xsi:type="dcterms:W3CDTF">2024-04-25T13:33:45Z</dcterms:created>
  <dcterms:modified xsi:type="dcterms:W3CDTF">2024-09-26T05:16:54Z</dcterms:modified>
</cp:coreProperties>
</file>